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\Desktop\001.TRANSPARENCIA E INFORMACIÓN\000002 TABLAS BOLSA DE EMPLEO\"/>
    </mc:Choice>
  </mc:AlternateContent>
  <bookViews>
    <workbookView xWindow="0" yWindow="0" windowWidth="20490" windowHeight="7530" xr2:uid="{00000000-000D-0000-FFFF-FFFF00000000}"/>
  </bookViews>
  <sheets>
    <sheet name="AGOSTO 17" sheetId="31" r:id="rId1"/>
  </sheets>
  <calcPr calcId="171027"/>
</workbook>
</file>

<file path=xl/calcChain.xml><?xml version="1.0" encoding="utf-8"?>
<calcChain xmlns="http://schemas.openxmlformats.org/spreadsheetml/2006/main">
  <c r="D76" i="31" l="1"/>
  <c r="D70" i="31"/>
  <c r="C70" i="31"/>
  <c r="D62" i="31"/>
  <c r="C62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C63" i="31" s="1"/>
  <c r="D49" i="31"/>
  <c r="C49" i="31"/>
  <c r="D48" i="31"/>
  <c r="D50" i="31" s="1"/>
  <c r="C48" i="31"/>
  <c r="C50" i="31" s="1"/>
  <c r="D45" i="31"/>
  <c r="C45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C35" i="31" s="1"/>
  <c r="C14" i="31"/>
  <c r="D13" i="31"/>
  <c r="D21" i="31" s="1"/>
  <c r="C13" i="31"/>
  <c r="C21" i="31" s="1"/>
  <c r="D9" i="31"/>
  <c r="C7" i="31"/>
  <c r="C9" i="31" s="1"/>
  <c r="D35" i="31" l="1"/>
  <c r="D63" i="31"/>
</calcChain>
</file>

<file path=xl/sharedStrings.xml><?xml version="1.0" encoding="utf-8"?>
<sst xmlns="http://schemas.openxmlformats.org/spreadsheetml/2006/main" count="91" uniqueCount="67">
  <si>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</si>
  <si>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</si>
  <si>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</si>
  <si>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</si>
  <si>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</si>
  <si>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</si>
  <si>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</si>
  <si>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</si>
  <si>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</si>
  <si>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</si>
  <si>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</si>
  <si>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</si>
  <si>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</si>
  <si>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</si>
  <si>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</si>
  <si>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</si>
  <si>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</si>
  <si>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</si>
  <si>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</si>
  <si>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</si>
  <si>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</si>
  <si>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</si>
  <si>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</si>
  <si>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</si>
  <si>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</si>
  <si>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</si>
  <si>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</si>
  <si>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</si>
  <si>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</si>
  <si>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</si>
  <si>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</si>
  <si>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</si>
  <si>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</si>
  <si>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</si>
  <si>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</si>
  <si>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</si>
  <si>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</si>
  <si>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</si>
  <si>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</si>
  <si>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</si>
  <si>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</si>
  <si>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</si>
  <si>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</si>
  <si>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</si>
  <si>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</si>
  <si>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</si>
  <si>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</si>
  <si>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</si>
  <si>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</si>
  <si>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t xml:space="preserve">COLOCADOS DE BRIGADAS 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</si>
  <si>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</si>
  <si>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</si>
  <si>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</si>
  <si>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 P. AZTLÁN</t>
  </si>
  <si>
    <t>BRIGADAS Y FERIA DE EMPLEO</t>
  </si>
  <si>
    <t>BRIGADA EST. WALMART LINCOLN</t>
  </si>
  <si>
    <t>BRIGADA EST. FARMACIAS BENAVIDES</t>
  </si>
  <si>
    <t>AUDIENCIA ALCALDE</t>
  </si>
  <si>
    <t>FERIA DE EMPLEO (BAJOS DE PALACIO)</t>
  </si>
  <si>
    <t>INDICADORES DE BOLSA DE EMPLEO AGOSTO 2017</t>
  </si>
  <si>
    <t>BARRIO DE MI CORAZÓN (COL. CNOP)</t>
  </si>
  <si>
    <t>FERIA DE PREVENCIÓN SOCIAL</t>
  </si>
  <si>
    <t>BARRIO DE MI CORAZÓN (COL. SAN BERNABÉ)</t>
  </si>
  <si>
    <r>
      <t xml:space="preserve">BARRIO DE MI CORAZÓN </t>
    </r>
    <r>
      <rPr>
        <sz val="6"/>
        <color theme="1"/>
        <rFont val="Calibri"/>
        <family val="2"/>
        <scheme val="minor"/>
      </rPr>
      <t>(COL. MODERNA)</t>
    </r>
  </si>
  <si>
    <t>5A. FERIA INTEGRAL DE LA MUJER</t>
  </si>
  <si>
    <t>BARRIO DE MI CORAZÓN (COL. INDEPENDECIA)</t>
  </si>
  <si>
    <r>
      <t>BARRIO DE MI CORAZÓN</t>
    </r>
    <r>
      <rPr>
        <sz val="6"/>
        <color theme="1"/>
        <rFont val="Calibri"/>
        <family val="2"/>
        <scheme val="minor"/>
      </rPr>
      <t xml:space="preserve"> (COL. UNIDAD MODELO)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</si>
</sst>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134">
    <xf numFmtId="0" fontId="0" fillId="0" borderId="0" xfId="0"/>
    <xf numFmtId="0" fontId="4" fillId="2" borderId="1" xfId="2" applyFont="1" applyFill="1" applyBorder="1" applyAlignment="1">
      <alignment horizontal="center"/>
    </xf>
    <xf numFmtId="17" fontId="4" fillId="2" borderId="2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6" fillId="0" borderId="0" xfId="2"/>
    <xf numFmtId="0" fontId="2" fillId="0" borderId="4" xfId="2" applyFont="1" applyFill="1" applyBorder="1" applyAlignment="1">
      <alignment vertic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6" fillId="0" borderId="0" xfId="2" applyBorder="1"/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10" xfId="2" applyFont="1" applyFill="1" applyBorder="1" applyAlignment="1">
      <alignment vertic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2" fillId="0" borderId="19" xfId="2" applyFont="1" applyFill="1" applyBorder="1" applyAlignment="1"/>
    <xf numFmtId="0" fontId="2" fillId="0" borderId="20" xfId="2" applyFont="1" applyBorder="1" applyAlignment="1">
      <alignment horizontal="center"/>
    </xf>
    <xf numFmtId="0" fontId="2" fillId="0" borderId="7" xfId="2" applyFont="1" applyFill="1" applyBorder="1" applyAlignment="1"/>
    <xf numFmtId="17" fontId="2" fillId="2" borderId="17" xfId="2" applyNumberFormat="1" applyFont="1" applyFill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2" fillId="2" borderId="13" xfId="2" applyFont="1" applyFill="1" applyBorder="1" applyAlignment="1"/>
    <xf numFmtId="0" fontId="2" fillId="2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/>
    </xf>
    <xf numFmtId="0" fontId="2" fillId="0" borderId="7" xfId="2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/>
    </xf>
    <xf numFmtId="0" fontId="2" fillId="0" borderId="10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/>
    </xf>
    <xf numFmtId="0" fontId="2" fillId="0" borderId="23" xfId="2" applyFont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3" borderId="30" xfId="2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7" fontId="5" fillId="5" borderId="28" xfId="2" applyNumberFormat="1" applyFont="1" applyFill="1" applyBorder="1" applyAlignment="1">
      <alignment horizontal="center"/>
    </xf>
    <xf numFmtId="0" fontId="5" fillId="5" borderId="22" xfId="2" applyFont="1" applyFill="1" applyBorder="1" applyAlignment="1">
      <alignment horizontal="center"/>
    </xf>
    <xf numFmtId="0" fontId="5" fillId="5" borderId="1" xfId="2" applyFont="1" applyFill="1" applyBorder="1" applyAlignment="1"/>
    <xf numFmtId="0" fontId="5" fillId="5" borderId="29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0" borderId="30" xfId="2" applyFont="1" applyBorder="1" applyAlignment="1">
      <alignment horizontal="center"/>
    </xf>
    <xf numFmtId="0" fontId="0" fillId="0" borderId="0" xfId="0" applyBorder="1"/>
    <xf numFmtId="0" fontId="1" fillId="0" borderId="0" xfId="2" applyFont="1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2" fillId="0" borderId="0" xfId="2" applyFont="1" applyFill="1" applyBorder="1" applyAlignment="1">
      <alignment horizontal="center"/>
    </xf>
    <xf numFmtId="0" fontId="1" fillId="0" borderId="0" xfId="2" applyFont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/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9" xfId="0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2" fillId="0" borderId="46" xfId="2" applyFont="1" applyFill="1" applyBorder="1" applyAlignment="1"/>
    <xf numFmtId="0" fontId="2" fillId="0" borderId="41" xfId="2" applyFont="1" applyBorder="1" applyAlignment="1">
      <alignment horizontal="center"/>
    </xf>
    <xf numFmtId="0" fontId="2" fillId="0" borderId="39" xfId="2" applyFont="1" applyFill="1" applyBorder="1" applyAlignment="1"/>
    <xf numFmtId="0" fontId="2" fillId="0" borderId="40" xfId="2" applyFont="1" applyBorder="1" applyAlignment="1">
      <alignment horizontal="center"/>
    </xf>
    <xf numFmtId="0" fontId="2" fillId="3" borderId="37" xfId="2" applyFont="1" applyFill="1" applyBorder="1" applyAlignment="1">
      <alignment vertical="center"/>
    </xf>
    <xf numFmtId="0" fontId="2" fillId="3" borderId="43" xfId="2" applyFont="1" applyFill="1" applyBorder="1" applyAlignment="1">
      <alignment horizontal="center" vertical="center"/>
    </xf>
    <xf numFmtId="0" fontId="2" fillId="3" borderId="38" xfId="2" applyFont="1" applyFill="1" applyBorder="1" applyAlignment="1">
      <alignment horizontal="center" vertical="center"/>
    </xf>
    <xf numFmtId="0" fontId="2" fillId="4" borderId="46" xfId="1" applyFont="1" applyFill="1" applyBorder="1"/>
    <xf numFmtId="0" fontId="2" fillId="3" borderId="41" xfId="2" applyFont="1" applyFill="1" applyBorder="1" applyAlignment="1">
      <alignment horizontal="center" vertical="center"/>
    </xf>
    <xf numFmtId="0" fontId="2" fillId="3" borderId="46" xfId="2" applyFont="1" applyFill="1" applyBorder="1" applyAlignment="1">
      <alignment vertical="center"/>
    </xf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2" xfId="1" applyFont="1" applyFill="1" applyBorder="1" applyAlignment="1">
      <alignment horizontal="center" vertical="center"/>
    </xf>
    <xf numFmtId="0" fontId="2" fillId="4" borderId="40" xfId="1" applyFont="1" applyFill="1" applyBorder="1" applyAlignment="1">
      <alignment horizontal="center"/>
    </xf>
    <xf numFmtId="0" fontId="2" fillId="0" borderId="37" xfId="2" applyFont="1" applyFill="1" applyBorder="1" applyAlignment="1">
      <alignment vertical="center"/>
    </xf>
    <xf numFmtId="0" fontId="2" fillId="0" borderId="43" xfId="2" applyFont="1" applyBorder="1" applyAlignment="1">
      <alignment horizontal="center"/>
    </xf>
    <xf numFmtId="0" fontId="2" fillId="0" borderId="38" xfId="2" applyFont="1" applyBorder="1" applyAlignment="1">
      <alignment horizontal="center"/>
    </xf>
    <xf numFmtId="0" fontId="2" fillId="0" borderId="4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2" fillId="0" borderId="42" xfId="2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6" fillId="0" borderId="0" xfId="2" applyAlignment="1">
      <alignment horizontal="center"/>
    </xf>
    <xf numFmtId="0" fontId="2" fillId="0" borderId="52" xfId="2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13" fillId="6" borderId="46" xfId="0" applyFont="1" applyFill="1" applyBorder="1"/>
    <xf numFmtId="14" fontId="12" fillId="8" borderId="37" xfId="0" applyNumberFormat="1" applyFont="1" applyFill="1" applyBorder="1" applyAlignment="1">
      <alignment horizontal="center"/>
    </xf>
    <xf numFmtId="0" fontId="10" fillId="8" borderId="43" xfId="0" applyFont="1" applyFill="1" applyBorder="1"/>
    <xf numFmtId="14" fontId="12" fillId="8" borderId="46" xfId="0" applyNumberFormat="1" applyFont="1" applyFill="1" applyBorder="1" applyAlignment="1">
      <alignment horizontal="center"/>
    </xf>
    <xf numFmtId="0" fontId="10" fillId="8" borderId="30" xfId="0" applyFont="1" applyFill="1" applyBorder="1"/>
    <xf numFmtId="0" fontId="0" fillId="8" borderId="41" xfId="0" applyFill="1" applyBorder="1" applyAlignment="1">
      <alignment horizontal="center"/>
    </xf>
    <xf numFmtId="0" fontId="12" fillId="0" borderId="0" xfId="0" applyFont="1"/>
    <xf numFmtId="14" fontId="12" fillId="8" borderId="39" xfId="0" applyNumberFormat="1" applyFont="1" applyFill="1" applyBorder="1" applyAlignment="1">
      <alignment horizontal="center"/>
    </xf>
    <xf numFmtId="0" fontId="10" fillId="8" borderId="42" xfId="0" applyFont="1" applyFill="1" applyBorder="1"/>
    <xf numFmtId="0" fontId="0" fillId="8" borderId="40" xfId="0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4" fillId="2" borderId="31" xfId="2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33" xfId="2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11" fillId="0" borderId="2" xfId="0" applyFont="1" applyBorder="1" applyAlignment="1">
      <alignment horizontal="center"/>
    </xf>
    <xf numFmtId="0" fontId="2" fillId="2" borderId="34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left" vertical="center"/>
    </xf>
    <xf numFmtId="0" fontId="5" fillId="5" borderId="16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/>
    </xf>
    <xf numFmtId="0" fontId="5" fillId="5" borderId="1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0" fillId="0" borderId="0" xfId="0" applyFont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1143000</xdr:colOff>
      <xdr:row>5</xdr:row>
      <xdr:rowOff>142875</xdr:rowOff>
    </xdr:to>
    <xdr:pic>
      <xdr:nvPicPr>
        <xdr:cNvPr id="2" name="Picture 1" descr="logo[2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9810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102"/>
  <sheetViews>
    <sheetView tabSelected="1" workbookViewId="0">
      <selection activeCell="D17" sqref="D17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54" t="s">
        <v>0</v>
      </c>
      <c r="C2" s="118" t="s">
        <v>52</v>
      </c>
      <c r="D2" s="118"/>
    </row>
    <row r="3" spans="2:12" x14ac:dyDescent="0.25">
      <c r="B3" s="54"/>
      <c r="C3" s="118" t="s">
        <v>1</v>
      </c>
      <c r="D3" s="118"/>
    </row>
    <row r="4" spans="2:12" x14ac:dyDescent="0.25">
      <c r="B4" s="54"/>
      <c r="C4" s="118" t="s">
        <v>59</v>
      </c>
      <c r="D4" s="118"/>
    </row>
    <row r="5" spans="2:12" ht="15.75" thickBot="1" x14ac:dyDescent="0.3">
      <c r="B5" s="54"/>
      <c r="F5" s="4"/>
    </row>
    <row r="6" spans="2:12" ht="15.75" thickBot="1" x14ac:dyDescent="0.3">
      <c r="B6" s="45"/>
      <c r="C6" s="49" t="s">
        <v>38</v>
      </c>
      <c r="D6" s="50" t="s">
        <v>3</v>
      </c>
      <c r="F6" s="4"/>
    </row>
    <row r="7" spans="2:12" x14ac:dyDescent="0.25">
      <c r="B7" s="52" t="s">
        <v>33</v>
      </c>
      <c r="C7" s="57">
        <f>447+265</f>
        <v>712</v>
      </c>
      <c r="D7" s="58">
        <v>167</v>
      </c>
      <c r="F7" s="4"/>
    </row>
    <row r="8" spans="2:12" x14ac:dyDescent="0.25">
      <c r="B8" s="53" t="s">
        <v>32</v>
      </c>
      <c r="C8" s="48">
        <v>100</v>
      </c>
      <c r="D8" s="59">
        <v>116</v>
      </c>
      <c r="F8" s="4"/>
    </row>
    <row r="9" spans="2:12" ht="15.75" thickBot="1" x14ac:dyDescent="0.3">
      <c r="B9" s="51" t="s">
        <v>9</v>
      </c>
      <c r="C9" s="56">
        <f>SUM(C7:C8)</f>
        <v>812</v>
      </c>
      <c r="D9" s="60">
        <f>SUM(D7:D8)</f>
        <v>283</v>
      </c>
      <c r="E9" s="4"/>
      <c r="F9" s="4"/>
    </row>
    <row r="10" spans="2:12" ht="15.75" thickBot="1" x14ac:dyDescent="0.3">
      <c r="B10" s="54"/>
      <c r="E10" s="4"/>
    </row>
    <row r="11" spans="2:12" x14ac:dyDescent="0.25">
      <c r="B11" s="112" t="s">
        <v>39</v>
      </c>
      <c r="C11" s="113"/>
      <c r="D11" s="114"/>
      <c r="E11" s="4"/>
      <c r="L11" s="45"/>
    </row>
    <row r="12" spans="2:12" ht="15.75" thickBot="1" x14ac:dyDescent="0.3">
      <c r="B12" s="1" t="s">
        <v>2</v>
      </c>
      <c r="C12" s="2" t="s">
        <v>38</v>
      </c>
      <c r="D12" s="3" t="s">
        <v>3</v>
      </c>
      <c r="E12" s="4"/>
      <c r="L12" s="95"/>
    </row>
    <row r="13" spans="2:12" x14ac:dyDescent="0.25">
      <c r="B13" s="84" t="s">
        <v>4</v>
      </c>
      <c r="C13" s="85">
        <f>324+20+2+38+44</f>
        <v>428</v>
      </c>
      <c r="D13" s="86">
        <f>135+2+1+4+25</f>
        <v>167</v>
      </c>
      <c r="E13" s="8"/>
      <c r="L13" s="45"/>
    </row>
    <row r="14" spans="2:12" x14ac:dyDescent="0.25">
      <c r="B14" s="87" t="s">
        <v>5</v>
      </c>
      <c r="C14" s="35">
        <f>5+6</f>
        <v>11</v>
      </c>
      <c r="D14" s="71"/>
      <c r="E14" s="4"/>
      <c r="L14" s="45"/>
    </row>
    <row r="15" spans="2:12" x14ac:dyDescent="0.25">
      <c r="B15" s="87" t="s">
        <v>6</v>
      </c>
      <c r="C15" s="44"/>
      <c r="D15" s="71"/>
      <c r="E15" s="4"/>
    </row>
    <row r="16" spans="2:12" x14ac:dyDescent="0.25">
      <c r="B16" s="87" t="s">
        <v>7</v>
      </c>
      <c r="C16" s="44">
        <v>2</v>
      </c>
      <c r="D16" s="71"/>
      <c r="E16" s="4"/>
    </row>
    <row r="17" spans="2:10" x14ac:dyDescent="0.25">
      <c r="B17" s="87" t="s">
        <v>48</v>
      </c>
      <c r="C17" s="44"/>
      <c r="D17" s="71"/>
      <c r="E17" s="4"/>
    </row>
    <row r="18" spans="2:10" x14ac:dyDescent="0.25">
      <c r="B18" s="87" t="s">
        <v>8</v>
      </c>
      <c r="C18" s="44">
        <v>2</v>
      </c>
      <c r="D18" s="71"/>
      <c r="E18" s="4"/>
    </row>
    <row r="19" spans="2:10" x14ac:dyDescent="0.25">
      <c r="B19" s="87" t="s">
        <v>51</v>
      </c>
      <c r="C19" s="44">
        <v>4</v>
      </c>
      <c r="D19" s="71"/>
      <c r="E19" s="4"/>
    </row>
    <row r="20" spans="2:10" ht="15.75" thickBot="1" x14ac:dyDescent="0.3">
      <c r="B20" s="88" t="s">
        <v>34</v>
      </c>
      <c r="C20" s="89">
        <v>100</v>
      </c>
      <c r="D20" s="94">
        <v>116</v>
      </c>
      <c r="E20" s="4"/>
      <c r="F20" s="4"/>
    </row>
    <row r="21" spans="2:10" ht="15.75" thickBot="1" x14ac:dyDescent="0.3">
      <c r="B21" s="42" t="s">
        <v>9</v>
      </c>
      <c r="C21" s="43">
        <f>SUM(C13:C20)</f>
        <v>547</v>
      </c>
      <c r="D21" s="14">
        <f>SUM(D13:D20)</f>
        <v>283</v>
      </c>
      <c r="E21" s="4"/>
      <c r="F21" s="4"/>
    </row>
    <row r="22" spans="2:10" ht="15.75" thickBot="1" x14ac:dyDescent="0.3">
      <c r="B22" s="16"/>
      <c r="C22" s="17"/>
      <c r="D22" s="46"/>
      <c r="E22" s="4"/>
      <c r="F22" s="4"/>
    </row>
    <row r="23" spans="2:10" x14ac:dyDescent="0.25">
      <c r="B23" s="120" t="s">
        <v>40</v>
      </c>
      <c r="C23" s="121"/>
      <c r="D23" s="122"/>
      <c r="E23" s="4"/>
      <c r="F23" s="4"/>
    </row>
    <row r="24" spans="2:10" ht="15.75" thickBot="1" x14ac:dyDescent="0.3">
      <c r="B24" s="123"/>
      <c r="C24" s="124"/>
      <c r="D24" s="125"/>
      <c r="E24" s="4"/>
      <c r="F24" s="4"/>
    </row>
    <row r="25" spans="2:10" ht="15.75" thickBot="1" x14ac:dyDescent="0.3">
      <c r="B25" s="108" t="s">
        <v>10</v>
      </c>
      <c r="C25" s="109" t="s">
        <v>38</v>
      </c>
      <c r="D25" s="110" t="s">
        <v>3</v>
      </c>
      <c r="E25" s="4"/>
    </row>
    <row r="26" spans="2:10" x14ac:dyDescent="0.25">
      <c r="B26" s="18" t="s">
        <v>11</v>
      </c>
      <c r="C26" s="90">
        <f>270+18+2+20+19+75</f>
        <v>404</v>
      </c>
      <c r="D26" s="19">
        <f>121+2+1+3+7+72</f>
        <v>206</v>
      </c>
      <c r="E26" s="4"/>
    </row>
    <row r="27" spans="2:10" x14ac:dyDescent="0.25">
      <c r="B27" s="20" t="s">
        <v>12</v>
      </c>
      <c r="C27" s="91">
        <f>2+6+4+8</f>
        <v>20</v>
      </c>
      <c r="D27" s="10">
        <f>2+13</f>
        <v>15</v>
      </c>
      <c r="E27" s="4"/>
    </row>
    <row r="28" spans="2:10" x14ac:dyDescent="0.25">
      <c r="B28" s="20" t="s">
        <v>13</v>
      </c>
      <c r="C28" s="91">
        <f>1+4+7+3</f>
        <v>15</v>
      </c>
      <c r="D28" s="10">
        <f>2+1+4</f>
        <v>7</v>
      </c>
      <c r="E28" s="4"/>
      <c r="H28" s="4"/>
      <c r="I28" s="93"/>
      <c r="J28" s="64"/>
    </row>
    <row r="29" spans="2:10" x14ac:dyDescent="0.25">
      <c r="B29" s="20" t="s">
        <v>14</v>
      </c>
      <c r="C29" s="91">
        <f>2+4</f>
        <v>6</v>
      </c>
      <c r="D29" s="10">
        <f>1+4</f>
        <v>5</v>
      </c>
      <c r="E29" s="4"/>
    </row>
    <row r="30" spans="2:10" x14ac:dyDescent="0.25">
      <c r="B30" s="20" t="s">
        <v>15</v>
      </c>
      <c r="C30" s="91">
        <f>1+9</f>
        <v>10</v>
      </c>
      <c r="D30" s="10">
        <f>1+2</f>
        <v>3</v>
      </c>
      <c r="E30" s="4"/>
    </row>
    <row r="31" spans="2:10" x14ac:dyDescent="0.25">
      <c r="B31" s="20" t="s">
        <v>16</v>
      </c>
      <c r="C31" s="91">
        <f>27+4+2+1</f>
        <v>34</v>
      </c>
      <c r="D31" s="10">
        <f>5+3+5</f>
        <v>13</v>
      </c>
      <c r="E31" s="4"/>
    </row>
    <row r="32" spans="2:10" x14ac:dyDescent="0.25">
      <c r="B32" s="20" t="s">
        <v>17</v>
      </c>
      <c r="C32" s="91">
        <f>2+5+4</f>
        <v>11</v>
      </c>
      <c r="D32" s="10">
        <f>1+4</f>
        <v>5</v>
      </c>
      <c r="E32" s="4"/>
    </row>
    <row r="33" spans="2:5" x14ac:dyDescent="0.25">
      <c r="B33" s="70" t="s">
        <v>18</v>
      </c>
      <c r="C33" s="91">
        <f>31+4+12</f>
        <v>47</v>
      </c>
      <c r="D33" s="71">
        <f>7+1+9+12</f>
        <v>29</v>
      </c>
      <c r="E33" s="4"/>
    </row>
    <row r="34" spans="2:5" ht="15.75" thickBot="1" x14ac:dyDescent="0.3">
      <c r="B34" s="72" t="s">
        <v>47</v>
      </c>
      <c r="C34" s="92"/>
      <c r="D34" s="73"/>
      <c r="E34" s="4"/>
    </row>
    <row r="35" spans="2:5" ht="15.75" thickBot="1" x14ac:dyDescent="0.3">
      <c r="B35" s="42" t="s">
        <v>9</v>
      </c>
      <c r="C35" s="43">
        <f>SUM(C26:C34)</f>
        <v>547</v>
      </c>
      <c r="D35" s="32">
        <f>SUM(D26:D34)</f>
        <v>283</v>
      </c>
      <c r="E35" s="4"/>
    </row>
    <row r="36" spans="2:5" ht="18.75" thickBot="1" x14ac:dyDescent="0.3">
      <c r="B36" s="126" t="s">
        <v>50</v>
      </c>
      <c r="C36" s="126"/>
      <c r="D36" s="126"/>
      <c r="E36" s="4"/>
    </row>
    <row r="37" spans="2:5" ht="15.75" thickBot="1" x14ac:dyDescent="0.3">
      <c r="B37" s="127" t="s">
        <v>41</v>
      </c>
      <c r="C37" s="128"/>
      <c r="D37" s="129"/>
      <c r="E37" s="4"/>
    </row>
    <row r="38" spans="2:5" ht="15.75" thickBot="1" x14ac:dyDescent="0.3">
      <c r="B38" s="36" t="s">
        <v>2</v>
      </c>
      <c r="C38" s="37" t="s">
        <v>38</v>
      </c>
      <c r="D38" s="38" t="s">
        <v>3</v>
      </c>
      <c r="E38" s="4"/>
    </row>
    <row r="39" spans="2:5" x14ac:dyDescent="0.25">
      <c r="B39" s="74" t="s">
        <v>19</v>
      </c>
      <c r="C39" s="75">
        <v>42</v>
      </c>
      <c r="D39" s="76">
        <v>4</v>
      </c>
      <c r="E39" s="4"/>
    </row>
    <row r="40" spans="2:5" x14ac:dyDescent="0.25">
      <c r="B40" s="79" t="s">
        <v>31</v>
      </c>
      <c r="C40" s="34">
        <v>54</v>
      </c>
      <c r="D40" s="80">
        <v>25</v>
      </c>
      <c r="E40" s="4"/>
    </row>
    <row r="41" spans="2:5" x14ac:dyDescent="0.25">
      <c r="B41" s="79" t="s">
        <v>46</v>
      </c>
      <c r="C41" s="33">
        <v>20</v>
      </c>
      <c r="D41" s="78">
        <v>2</v>
      </c>
      <c r="E41" s="4"/>
    </row>
    <row r="42" spans="2:5" x14ac:dyDescent="0.25">
      <c r="B42" s="77" t="s">
        <v>44</v>
      </c>
      <c r="C42" s="34">
        <v>2</v>
      </c>
      <c r="D42" s="78">
        <v>1</v>
      </c>
      <c r="E42" s="55"/>
    </row>
    <row r="43" spans="2:5" x14ac:dyDescent="0.25">
      <c r="B43" s="77" t="s">
        <v>45</v>
      </c>
      <c r="C43" s="34">
        <v>329</v>
      </c>
      <c r="D43" s="78">
        <v>135</v>
      </c>
      <c r="E43" s="4"/>
    </row>
    <row r="44" spans="2:5" ht="15.75" thickBot="1" x14ac:dyDescent="0.3">
      <c r="B44" s="81" t="s">
        <v>34</v>
      </c>
      <c r="C44" s="82">
        <v>100</v>
      </c>
      <c r="D44" s="83">
        <v>116</v>
      </c>
      <c r="E44" s="4"/>
    </row>
    <row r="45" spans="2:5" ht="15.75" thickBot="1" x14ac:dyDescent="0.3">
      <c r="B45" s="39" t="s">
        <v>9</v>
      </c>
      <c r="C45" s="40">
        <f>SUM(C39:C44)</f>
        <v>547</v>
      </c>
      <c r="D45" s="41">
        <f>SUM(D39:D44)</f>
        <v>283</v>
      </c>
      <c r="E45" s="4"/>
    </row>
    <row r="46" spans="2:5" ht="15.75" thickBot="1" x14ac:dyDescent="0.3">
      <c r="B46" s="130" t="s">
        <v>42</v>
      </c>
      <c r="C46" s="131"/>
      <c r="D46" s="132"/>
      <c r="E46" s="4"/>
    </row>
    <row r="47" spans="2:5" ht="15.75" thickBot="1" x14ac:dyDescent="0.3">
      <c r="B47" s="108" t="s">
        <v>2</v>
      </c>
      <c r="C47" s="21" t="s">
        <v>38</v>
      </c>
      <c r="D47" s="110" t="s">
        <v>3</v>
      </c>
      <c r="E47" s="4"/>
    </row>
    <row r="48" spans="2:5" x14ac:dyDescent="0.25">
      <c r="B48" s="5" t="s">
        <v>20</v>
      </c>
      <c r="C48" s="22">
        <f>217+14+1+29+37</f>
        <v>298</v>
      </c>
      <c r="D48" s="7">
        <f>99+1+3+20+85</f>
        <v>208</v>
      </c>
      <c r="E48" s="4"/>
    </row>
    <row r="49" spans="2:5" ht="15.75" thickBot="1" x14ac:dyDescent="0.3">
      <c r="B49" s="11" t="s">
        <v>21</v>
      </c>
      <c r="C49" s="12">
        <f>112+6+1+13+17</f>
        <v>149</v>
      </c>
      <c r="D49" s="13">
        <f>36+2+1+5+31</f>
        <v>75</v>
      </c>
      <c r="E49" s="4"/>
    </row>
    <row r="50" spans="2:5" ht="15.75" thickBot="1" x14ac:dyDescent="0.3">
      <c r="B50" s="23" t="s">
        <v>9</v>
      </c>
      <c r="C50" s="14">
        <f>SUM(C48:C49)</f>
        <v>447</v>
      </c>
      <c r="D50" s="15">
        <f>SUM(D48:D49)</f>
        <v>283</v>
      </c>
      <c r="E50" s="4"/>
    </row>
    <row r="51" spans="2:5" ht="15.75" thickBot="1" x14ac:dyDescent="0.3">
      <c r="B51" s="46"/>
      <c r="C51" s="46"/>
      <c r="D51" s="46"/>
      <c r="E51" s="8"/>
    </row>
    <row r="52" spans="2:5" ht="15.75" thickBot="1" x14ac:dyDescent="0.3">
      <c r="B52" s="130" t="s">
        <v>43</v>
      </c>
      <c r="C52" s="131"/>
      <c r="D52" s="132"/>
      <c r="E52" s="4"/>
    </row>
    <row r="53" spans="2:5" ht="15.75" thickBot="1" x14ac:dyDescent="0.3">
      <c r="B53" s="108" t="s">
        <v>22</v>
      </c>
      <c r="C53" s="21" t="s">
        <v>38</v>
      </c>
      <c r="D53" s="24" t="s">
        <v>3</v>
      </c>
      <c r="E53" s="4"/>
    </row>
    <row r="54" spans="2:5" x14ac:dyDescent="0.25">
      <c r="B54" s="25" t="s">
        <v>23</v>
      </c>
      <c r="C54" s="26">
        <f>7</f>
        <v>7</v>
      </c>
      <c r="D54" s="6">
        <f>1</f>
        <v>1</v>
      </c>
      <c r="E54" s="4"/>
    </row>
    <row r="55" spans="2:5" x14ac:dyDescent="0.25">
      <c r="B55" s="27" t="s">
        <v>24</v>
      </c>
      <c r="C55" s="28">
        <f>42+4+4+2</f>
        <v>52</v>
      </c>
      <c r="D55" s="9">
        <f>19+13</f>
        <v>32</v>
      </c>
      <c r="E55" s="4"/>
    </row>
    <row r="56" spans="2:5" x14ac:dyDescent="0.25">
      <c r="B56" s="27" t="s">
        <v>25</v>
      </c>
      <c r="C56" s="28">
        <f>168+8+14+23</f>
        <v>213</v>
      </c>
      <c r="D56" s="9">
        <f>71+1+2+13+54</f>
        <v>141</v>
      </c>
      <c r="E56" s="4"/>
    </row>
    <row r="57" spans="2:5" x14ac:dyDescent="0.25">
      <c r="B57" s="27" t="s">
        <v>26</v>
      </c>
      <c r="C57" s="28">
        <f>67+4+1+9+7</f>
        <v>88</v>
      </c>
      <c r="D57" s="9">
        <f>26+2+1+4+25</f>
        <v>58</v>
      </c>
      <c r="E57" s="4"/>
    </row>
    <row r="58" spans="2:5" x14ac:dyDescent="0.25">
      <c r="B58" s="27" t="s">
        <v>27</v>
      </c>
      <c r="C58" s="28">
        <f>33+4+1+4+9</f>
        <v>51</v>
      </c>
      <c r="D58" s="9">
        <f>14+1+6+18</f>
        <v>39</v>
      </c>
      <c r="E58" s="4"/>
    </row>
    <row r="59" spans="2:5" x14ac:dyDescent="0.25">
      <c r="B59" s="27" t="s">
        <v>28</v>
      </c>
      <c r="C59" s="28">
        <f>9+10+6</f>
        <v>25</v>
      </c>
      <c r="D59" s="9">
        <f>3+1+5</f>
        <v>9</v>
      </c>
      <c r="E59" s="4"/>
    </row>
    <row r="60" spans="2:5" x14ac:dyDescent="0.25">
      <c r="B60" s="27" t="s">
        <v>29</v>
      </c>
      <c r="C60" s="28">
        <f>1+7</f>
        <v>8</v>
      </c>
      <c r="D60" s="9">
        <f>1</f>
        <v>1</v>
      </c>
      <c r="E60" s="4"/>
    </row>
    <row r="61" spans="2:5" x14ac:dyDescent="0.25">
      <c r="B61" s="27" t="s">
        <v>30</v>
      </c>
      <c r="C61" s="28"/>
      <c r="D61" s="9"/>
      <c r="E61" s="4"/>
    </row>
    <row r="62" spans="2:5" ht="16.5" thickBot="1" x14ac:dyDescent="0.3">
      <c r="B62" s="29" t="s">
        <v>35</v>
      </c>
      <c r="C62" s="30">
        <f>3</f>
        <v>3</v>
      </c>
      <c r="D62" s="31">
        <f>1+1</f>
        <v>2</v>
      </c>
      <c r="E62" s="4"/>
    </row>
    <row r="63" spans="2:5" ht="15.75" thickBot="1" x14ac:dyDescent="0.3">
      <c r="B63" s="23" t="s">
        <v>9</v>
      </c>
      <c r="C63" s="14">
        <f>SUM(C54:C62)</f>
        <v>447</v>
      </c>
      <c r="D63" s="15">
        <f>SUM(D54:D62)</f>
        <v>283</v>
      </c>
    </row>
    <row r="64" spans="2:5" ht="18" x14ac:dyDescent="0.25">
      <c r="B64" s="126" t="s">
        <v>36</v>
      </c>
      <c r="C64" s="126"/>
      <c r="D64" s="126"/>
    </row>
    <row r="65" spans="1:4" x14ac:dyDescent="0.25">
      <c r="B65" s="107"/>
      <c r="C65" s="107"/>
      <c r="D65" s="107"/>
    </row>
    <row r="66" spans="1:4" x14ac:dyDescent="0.25">
      <c r="B66" s="107"/>
      <c r="C66" s="107"/>
      <c r="D66" s="107"/>
    </row>
    <row r="67" spans="1:4" ht="15.75" thickBot="1" x14ac:dyDescent="0.3">
      <c r="C67" s="119" t="s">
        <v>37</v>
      </c>
      <c r="D67" s="119"/>
    </row>
    <row r="68" spans="1:4" ht="15.75" thickBot="1" x14ac:dyDescent="0.3">
      <c r="B68" s="45"/>
      <c r="C68" s="68" t="s">
        <v>38</v>
      </c>
      <c r="D68" s="69" t="s">
        <v>3</v>
      </c>
    </row>
    <row r="69" spans="1:4" x14ac:dyDescent="0.25">
      <c r="B69" s="97" t="s">
        <v>54</v>
      </c>
      <c r="C69" s="47">
        <v>265</v>
      </c>
      <c r="D69" s="67">
        <v>116</v>
      </c>
    </row>
    <row r="70" spans="1:4" ht="15.75" thickBot="1" x14ac:dyDescent="0.3">
      <c r="B70" s="51" t="s">
        <v>9</v>
      </c>
      <c r="C70" s="56">
        <f>SUM(C69:C69)</f>
        <v>265</v>
      </c>
      <c r="D70" s="56">
        <f>SUM(D69:D69)</f>
        <v>116</v>
      </c>
    </row>
    <row r="72" spans="1:4" x14ac:dyDescent="0.25">
      <c r="A72" s="62">
        <v>42964</v>
      </c>
      <c r="B72" s="133" t="s">
        <v>56</v>
      </c>
      <c r="C72" s="133"/>
      <c r="D72" s="61">
        <v>190</v>
      </c>
    </row>
    <row r="73" spans="1:4" x14ac:dyDescent="0.25">
      <c r="A73" s="62">
        <v>42970</v>
      </c>
      <c r="B73" s="133" t="s">
        <v>60</v>
      </c>
      <c r="C73" s="133"/>
      <c r="D73" s="61">
        <v>21</v>
      </c>
    </row>
    <row r="74" spans="1:4" x14ac:dyDescent="0.25">
      <c r="A74" s="62">
        <v>42972</v>
      </c>
      <c r="B74" s="111" t="s">
        <v>61</v>
      </c>
      <c r="C74" s="111"/>
      <c r="D74" s="61">
        <v>29</v>
      </c>
    </row>
    <row r="75" spans="1:4" ht="15.75" thickBot="1" x14ac:dyDescent="0.3">
      <c r="A75" s="62">
        <v>42978</v>
      </c>
      <c r="B75" s="133" t="s">
        <v>62</v>
      </c>
      <c r="C75" s="133"/>
      <c r="D75" s="61">
        <v>26</v>
      </c>
    </row>
    <row r="76" spans="1:4" ht="15.75" thickBot="1" x14ac:dyDescent="0.3">
      <c r="A76" s="62"/>
      <c r="B76" s="133"/>
      <c r="C76" s="133"/>
      <c r="D76" s="63">
        <f>SUM(D72:D75)</f>
        <v>266</v>
      </c>
    </row>
    <row r="77" spans="1:4" ht="15.75" thickBot="1" x14ac:dyDescent="0.3">
      <c r="B77" s="115" t="s">
        <v>49</v>
      </c>
      <c r="C77" s="116"/>
      <c r="D77" s="117"/>
    </row>
    <row r="78" spans="1:4" ht="15.75" thickBot="1" x14ac:dyDescent="0.3"/>
    <row r="79" spans="1:4" x14ac:dyDescent="0.25">
      <c r="B79" s="98">
        <v>42754</v>
      </c>
      <c r="C79" s="99" t="s">
        <v>53</v>
      </c>
      <c r="D79" s="58">
        <v>2</v>
      </c>
    </row>
    <row r="80" spans="1:4" x14ac:dyDescent="0.25">
      <c r="B80" s="100">
        <v>42782</v>
      </c>
      <c r="C80" s="101" t="s">
        <v>55</v>
      </c>
      <c r="D80" s="102">
        <v>1</v>
      </c>
    </row>
    <row r="81" spans="2:5" x14ac:dyDescent="0.25">
      <c r="B81" s="100">
        <v>42809</v>
      </c>
      <c r="C81" s="101" t="s">
        <v>53</v>
      </c>
      <c r="D81" s="102">
        <v>4</v>
      </c>
    </row>
    <row r="82" spans="2:5" x14ac:dyDescent="0.25">
      <c r="B82" s="100">
        <v>42809</v>
      </c>
      <c r="C82" s="101" t="s">
        <v>63</v>
      </c>
      <c r="D82" s="102">
        <v>1</v>
      </c>
    </row>
    <row r="83" spans="2:5" x14ac:dyDescent="0.25">
      <c r="B83" s="100">
        <v>42811</v>
      </c>
      <c r="C83" s="101" t="s">
        <v>64</v>
      </c>
      <c r="D83" s="102">
        <v>1</v>
      </c>
    </row>
    <row r="84" spans="2:5" x14ac:dyDescent="0.25">
      <c r="B84" s="100">
        <v>42816</v>
      </c>
      <c r="C84" s="101" t="s">
        <v>65</v>
      </c>
      <c r="D84" s="102">
        <v>1</v>
      </c>
      <c r="E84" s="103"/>
    </row>
    <row r="85" spans="2:5" x14ac:dyDescent="0.25">
      <c r="B85" s="100">
        <v>42851</v>
      </c>
      <c r="C85" s="101" t="s">
        <v>66</v>
      </c>
      <c r="D85" s="102">
        <v>1</v>
      </c>
      <c r="E85" s="103"/>
    </row>
    <row r="86" spans="2:5" x14ac:dyDescent="0.25">
      <c r="B86" s="100">
        <v>42852</v>
      </c>
      <c r="C86" s="101" t="s">
        <v>53</v>
      </c>
      <c r="D86" s="102">
        <v>6</v>
      </c>
      <c r="E86" s="103"/>
    </row>
    <row r="87" spans="2:5" x14ac:dyDescent="0.25">
      <c r="B87" s="100">
        <v>42871</v>
      </c>
      <c r="C87" s="101" t="s">
        <v>58</v>
      </c>
      <c r="D87" s="102">
        <v>96</v>
      </c>
      <c r="E87" s="103"/>
    </row>
    <row r="88" spans="2:5" x14ac:dyDescent="0.25">
      <c r="B88" s="100">
        <v>42880</v>
      </c>
      <c r="C88" s="101" t="s">
        <v>53</v>
      </c>
      <c r="D88" s="102">
        <v>1</v>
      </c>
    </row>
    <row r="89" spans="2:5" ht="15.75" thickBot="1" x14ac:dyDescent="0.3">
      <c r="B89" s="104">
        <v>42882</v>
      </c>
      <c r="C89" s="105" t="s">
        <v>57</v>
      </c>
      <c r="D89" s="106">
        <v>2</v>
      </c>
    </row>
    <row r="90" spans="2:5" ht="15.75" thickBot="1" x14ac:dyDescent="0.3">
      <c r="D90" s="96">
        <v>116</v>
      </c>
    </row>
    <row r="102" spans="1:3" x14ac:dyDescent="0.25">
      <c r="A102" s="66"/>
      <c r="C102" s="65"/>
    </row>
  </sheetData>
  <mergeCells count="16">
    <mergeCell ref="B73:C73"/>
    <mergeCell ref="B75:C75"/>
    <mergeCell ref="B76:C76"/>
    <mergeCell ref="B77:D77"/>
    <mergeCell ref="B37:D37"/>
    <mergeCell ref="B46:D46"/>
    <mergeCell ref="B52:D52"/>
    <mergeCell ref="B64:D64"/>
    <mergeCell ref="C67:D67"/>
    <mergeCell ref="B72:C72"/>
    <mergeCell ref="B36:D36"/>
    <mergeCell ref="C2:D2"/>
    <mergeCell ref="C3:D3"/>
    <mergeCell ref="C4:D4"/>
    <mergeCell ref="B11:D11"/>
    <mergeCell ref="B23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Flores</cp:lastModifiedBy>
  <cp:lastPrinted>2017-06-05T21:33:50Z</cp:lastPrinted>
  <dcterms:created xsi:type="dcterms:W3CDTF">2016-02-22T22:28:30Z</dcterms:created>
  <dcterms:modified xsi:type="dcterms:W3CDTF">2017-09-29T16:08:42Z</dcterms:modified>
</cp:coreProperties>
</file>